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ůj disk\Práce\Dačice\Varovný a informační systém města Dačice\VZ\01 Zadávací dokumentace\"/>
    </mc:Choice>
  </mc:AlternateContent>
  <bookViews>
    <workbookView xWindow="28680" yWindow="-120" windowWidth="29040" windowHeight="15720"/>
  </bookViews>
  <sheets>
    <sheet name="VIS Dačic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_xlnm.Recorder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'VIS Dačice'!$4:$4</definedName>
    <definedName name="_xlnm.Print_Titles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_xlnm.Print_Area" localSheetId="0">'VIS Dačice'!$A$1:$G$66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1" i="1" s="1"/>
  <c r="A22" i="1" s="1"/>
  <c r="A23" i="1" s="1"/>
  <c r="A27" i="1" s="1"/>
  <c r="A28" i="1" s="1"/>
  <c r="A29" i="1" s="1"/>
  <c r="A30" i="1" s="1"/>
  <c r="A31" i="1" s="1"/>
  <c r="A32" i="1" s="1"/>
  <c r="A33" i="1" s="1"/>
  <c r="A37" i="1" s="1"/>
  <c r="A38" i="1" s="1"/>
  <c r="A39" i="1" s="1"/>
  <c r="A40" i="1" s="1"/>
  <c r="A41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8" i="1" s="1"/>
  <c r="A59" i="1" s="1"/>
  <c r="A60" i="1" s="1"/>
  <c r="A61" i="1" s="1"/>
  <c r="E51" i="1"/>
  <c r="E50" i="1"/>
  <c r="F51" i="1" l="1"/>
  <c r="G51" i="1" s="1"/>
  <c r="F50" i="1"/>
  <c r="G50" i="1" s="1"/>
  <c r="E54" i="1" l="1"/>
  <c r="F54" i="1" s="1"/>
  <c r="E53" i="1"/>
  <c r="F53" i="1" s="1"/>
  <c r="G53" i="1" s="1"/>
  <c r="E52" i="1"/>
  <c r="F52" i="1" s="1"/>
  <c r="G52" i="1" s="1"/>
  <c r="E49" i="1"/>
  <c r="F49" i="1" s="1"/>
  <c r="G49" i="1" s="1"/>
  <c r="E48" i="1"/>
  <c r="F48" i="1" s="1"/>
  <c r="G48" i="1" s="1"/>
  <c r="E47" i="1"/>
  <c r="F47" i="1" s="1"/>
  <c r="E46" i="1"/>
  <c r="F46" i="1" s="1"/>
  <c r="E45" i="1"/>
  <c r="F45" i="1" s="1"/>
  <c r="G47" i="1" l="1"/>
  <c r="E55" i="1"/>
  <c r="G55" i="1" s="1"/>
  <c r="G46" i="1"/>
  <c r="G54" i="1"/>
  <c r="G45" i="1"/>
  <c r="F55" i="1" l="1"/>
  <c r="E61" i="1" l="1"/>
  <c r="E60" i="1"/>
  <c r="F60" i="1" s="1"/>
  <c r="E59" i="1"/>
  <c r="F59" i="1" s="1"/>
  <c r="F61" i="1" l="1"/>
  <c r="G61" i="1" s="1"/>
  <c r="G60" i="1"/>
  <c r="G59" i="1"/>
  <c r="E18" i="1" l="1"/>
  <c r="E17" i="1"/>
  <c r="E16" i="1"/>
  <c r="E15" i="1"/>
  <c r="E13" i="1"/>
  <c r="E12" i="1"/>
  <c r="E8" i="1"/>
  <c r="E7" i="1"/>
  <c r="F12" i="1" l="1"/>
  <c r="G12" i="1" s="1"/>
  <c r="F8" i="1"/>
  <c r="G8" i="1" s="1"/>
  <c r="F15" i="1"/>
  <c r="G15" i="1" s="1"/>
  <c r="F13" i="1"/>
  <c r="G13" i="1" s="1"/>
  <c r="F16" i="1"/>
  <c r="G16" i="1" s="1"/>
  <c r="F17" i="1"/>
  <c r="G17" i="1" s="1"/>
  <c r="F18" i="1"/>
  <c r="G18" i="1" s="1"/>
  <c r="F7" i="1"/>
  <c r="G7" i="1" s="1"/>
  <c r="E58" i="1" l="1"/>
  <c r="F58" i="1" l="1"/>
  <c r="G58" i="1" s="1"/>
  <c r="E22" i="1" l="1"/>
  <c r="E41" i="1"/>
  <c r="E33" i="1"/>
  <c r="E23" i="1"/>
  <c r="E31" i="1"/>
  <c r="E32" i="1"/>
  <c r="F33" i="1" l="1"/>
  <c r="G33" i="1" s="1"/>
  <c r="F22" i="1"/>
  <c r="G22" i="1" s="1"/>
  <c r="F32" i="1"/>
  <c r="G32" i="1" s="1"/>
  <c r="E62" i="1"/>
  <c r="F23" i="1"/>
  <c r="G23" i="1" s="1"/>
  <c r="F31" i="1"/>
  <c r="G31" i="1" s="1"/>
  <c r="F41" i="1"/>
  <c r="G41" i="1" s="1"/>
  <c r="E27" i="1"/>
  <c r="G62" i="1" l="1"/>
  <c r="F27" i="1"/>
  <c r="G27" i="1" s="1"/>
  <c r="F62" i="1" l="1"/>
  <c r="E40" i="1"/>
  <c r="E39" i="1"/>
  <c r="E21" i="1"/>
  <c r="E9" i="1" l="1"/>
  <c r="E11" i="1"/>
  <c r="E10" i="1"/>
  <c r="F39" i="1"/>
  <c r="G39" i="1" s="1"/>
  <c r="F40" i="1"/>
  <c r="G40" i="1" s="1"/>
  <c r="F21" i="1"/>
  <c r="G21" i="1" s="1"/>
  <c r="E37" i="1" l="1"/>
  <c r="E28" i="1"/>
  <c r="F9" i="1"/>
  <c r="G9" i="1" s="1"/>
  <c r="F10" i="1"/>
  <c r="G10" i="1" s="1"/>
  <c r="F11" i="1"/>
  <c r="G11" i="1" s="1"/>
  <c r="F37" i="1" l="1"/>
  <c r="G37" i="1" s="1"/>
  <c r="F28" i="1"/>
  <c r="G28" i="1" s="1"/>
  <c r="E29" i="1" l="1"/>
  <c r="E14" i="1"/>
  <c r="F29" i="1" l="1"/>
  <c r="G29" i="1" s="1"/>
  <c r="F14" i="1"/>
  <c r="G14" i="1" s="1"/>
  <c r="F6" i="1"/>
  <c r="G6" i="1" s="1"/>
  <c r="E38" i="1" l="1"/>
  <c r="F38" i="1" l="1"/>
  <c r="G38" i="1" s="1"/>
  <c r="E42" i="1"/>
  <c r="G42" i="1" l="1"/>
  <c r="F42" i="1" s="1"/>
  <c r="E19" i="1" l="1"/>
  <c r="E24" i="1" s="1"/>
  <c r="E30" i="1" l="1"/>
  <c r="F19" i="1"/>
  <c r="G19" i="1" s="1"/>
  <c r="G24" i="1" l="1"/>
  <c r="F30" i="1"/>
  <c r="G30" i="1" s="1"/>
  <c r="E34" i="1"/>
  <c r="E64" i="1" s="1"/>
  <c r="F24" i="1" l="1"/>
  <c r="G34" i="1"/>
  <c r="G64" i="1" s="1"/>
  <c r="F34" i="1" l="1"/>
  <c r="F64" i="1" s="1"/>
</calcChain>
</file>

<file path=xl/sharedStrings.xml><?xml version="1.0" encoding="utf-8"?>
<sst xmlns="http://schemas.openxmlformats.org/spreadsheetml/2006/main" count="65" uniqueCount="63">
  <si>
    <t>p.č.</t>
  </si>
  <si>
    <t>DPH</t>
  </si>
  <si>
    <t>Řídící pracoviště s obousměrným digitálním přenosem</t>
  </si>
  <si>
    <t>Modul GSM prostup</t>
  </si>
  <si>
    <t>Stolní rozhlasový mikrofon pro připojení k PC</t>
  </si>
  <si>
    <t>Instalační materiál řídícího pracoviště</t>
  </si>
  <si>
    <t>Montáž řídícího pracoviště</t>
  </si>
  <si>
    <t>Oživení řídícího pracoviště</t>
  </si>
  <si>
    <t>Revize řídícího pracoviště</t>
  </si>
  <si>
    <t>Řídící software</t>
  </si>
  <si>
    <t xml:space="preserve">Serverová aplikace </t>
  </si>
  <si>
    <t>Aplikace vzdálený klient pro obsluhu systému</t>
  </si>
  <si>
    <t>Celkem Řídící pracoviště s obousměrným digitálním přenosem</t>
  </si>
  <si>
    <t>Koncové prvky ozvučení</t>
  </si>
  <si>
    <t>Tlakový reproduktor 15 W, 8 Ohm</t>
  </si>
  <si>
    <t>Anténa bezdrátového hlásiče</t>
  </si>
  <si>
    <t>Montáž bezdrátového hlásiče</t>
  </si>
  <si>
    <t>Oživení bezdrátového hlásiče</t>
  </si>
  <si>
    <t>Revize bezdrátového hlásiče</t>
  </si>
  <si>
    <t>Rádiový převaděč</t>
  </si>
  <si>
    <t xml:space="preserve">Rádiový převaděč včetně antény ziskové offsetové </t>
  </si>
  <si>
    <t>Instalační materiál převaděče</t>
  </si>
  <si>
    <t>Montáž převaděče</t>
  </si>
  <si>
    <t>Oživení převaděče</t>
  </si>
  <si>
    <t>Revize převaděče</t>
  </si>
  <si>
    <t>Cena celkem</t>
  </si>
  <si>
    <t>Celkem Koncové prvky ozvučení</t>
  </si>
  <si>
    <t>Celkem Rádiový převaděč</t>
  </si>
  <si>
    <t>Montáž a instalace vysílacího pracoviště</t>
  </si>
  <si>
    <t>Instalační materiál</t>
  </si>
  <si>
    <t>Revize vysílacího pracoviště</t>
  </si>
  <si>
    <t>Celkem Pomocné vysílací pracoviště</t>
  </si>
  <si>
    <t xml:space="preserve">Modul připojení pracoviště do systému JSVV </t>
  </si>
  <si>
    <t>Pomocné vysílací pracoviště pro místní část Velký Pěčín</t>
  </si>
  <si>
    <t>Pomocné pracoviště systému pro místní část Velký Pěčín</t>
  </si>
  <si>
    <t>Skříň řídící jednotky vysílacího pracoviště včetně zálohování s napojením na JSVV</t>
  </si>
  <si>
    <t>Instalace a oživení sestavy modulů JSVV v převaděči pro selektivní řízení místních částí</t>
  </si>
  <si>
    <t>Dutinový rezonátor laditelný 80 MHz pro odfiltrování kmitočtu FM vysílače</t>
  </si>
  <si>
    <r>
      <t>Integrace stávajících</t>
    </r>
    <r>
      <rPr>
        <sz val="10"/>
        <rFont val="Arial CE"/>
        <family val="2"/>
        <charset val="238"/>
      </rPr>
      <t xml:space="preserve"> LVS</t>
    </r>
  </si>
  <si>
    <t>Instalační materiál pro 185 bezdrátového hlásiče</t>
  </si>
  <si>
    <t>Řídící PC s grafickým výstupem naměřených dat</t>
  </si>
  <si>
    <t>Řídící notebook</t>
  </si>
  <si>
    <t>Řídící PC pro místní část</t>
  </si>
  <si>
    <t xml:space="preserve">Řídící technologie pro selektivní ovládání jednotlivých místních částí </t>
  </si>
  <si>
    <t>Celkem Řídící technologie pro selektivní ovládání jednotlivých místních částí</t>
  </si>
  <si>
    <r>
      <t xml:space="preserve">Plně digitální obousměrný bezdrátový hlásič (2 x 40 W), pásmo </t>
    </r>
    <r>
      <rPr>
        <sz val="10"/>
        <rFont val="Arial CE"/>
        <family val="2"/>
        <charset val="238"/>
      </rPr>
      <t>70 MHz</t>
    </r>
  </si>
  <si>
    <t>název části varovného a informačního systému</t>
  </si>
  <si>
    <t>jednotková cena bez DPH</t>
  </si>
  <si>
    <t>ks/kpl</t>
  </si>
  <si>
    <t>cena celkem bez DPH</t>
  </si>
  <si>
    <t>cena celkem vč. DPH</t>
  </si>
  <si>
    <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Varovný a informační systém města Dačice</t>
    </r>
  </si>
  <si>
    <r>
      <t xml:space="preserve">Příloha č. 1 Zadávací dokumentace / smlouvy – </t>
    </r>
    <r>
      <rPr>
        <b/>
        <sz val="11"/>
        <color theme="1"/>
        <rFont val="Calibri"/>
        <family val="2"/>
        <charset val="238"/>
        <scheme val="minor"/>
      </rPr>
      <t>Soupis dodávek a prací / Položkový rozpočet</t>
    </r>
  </si>
  <si>
    <t xml:space="preserve">Modul JSVI pro ovládání územních celků z OPIS HZS včetně anténního systému, montáže a oživení </t>
  </si>
  <si>
    <r>
      <rPr>
        <b/>
        <i/>
        <sz val="9"/>
        <color theme="1"/>
        <rFont val="Arial"/>
        <family val="2"/>
        <charset val="238"/>
      </rPr>
      <t xml:space="preserve">Pokyny pro dodavatele: 
</t>
    </r>
    <r>
      <rPr>
        <i/>
        <sz val="9"/>
        <color theme="1"/>
        <rFont val="Arial"/>
        <family val="2"/>
        <charset val="238"/>
      </rPr>
      <t>Dodavatel uvede jednotkovou cenu každé položky ve sloupci C výše.
Další informace a pokyny pro dodavatele jsou uvedeny v Zadávací dokumentaci.</t>
    </r>
    <r>
      <rPr>
        <b/>
        <i/>
        <sz val="9"/>
        <color theme="1"/>
        <rFont val="Arial"/>
        <family val="2"/>
        <charset val="238"/>
      </rPr>
      <t xml:space="preserve">
Tyto pokyny dodavatel před finalizací dokumentu vymaže.</t>
    </r>
  </si>
  <si>
    <t>Školení obsluhy v rozsahu nezbytném pro úplnou obsluhu systému uživatelem</t>
  </si>
  <si>
    <t>Dokumentace skutečného provedení a radiový projekt</t>
  </si>
  <si>
    <t>Naladění a připojení rezonátoru, včetně instalačního materiálu</t>
  </si>
  <si>
    <t>Modul FM přijímače s připojením do modulu JSVV - s FM anténou</t>
  </si>
  <si>
    <t>Anténa v pásmu 80 MHz</t>
  </si>
  <si>
    <t xml:space="preserve">Anténa v pásmu 160 MHz </t>
  </si>
  <si>
    <t>Anténa v pásmu 160 MHz</t>
  </si>
  <si>
    <r>
      <t>Anténa</t>
    </r>
    <r>
      <rPr>
        <sz val="10"/>
        <rFont val="Arial CE"/>
        <family val="2"/>
        <charset val="238"/>
      </rPr>
      <t xml:space="preserve"> v pásmu 80 MHz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</si>
</sst>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&quot; Kč&quot;"/>
  </numFmts>
  <fonts count="1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sz val="10"/>
      <color rgb="FFFF000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3" fontId="0" fillId="0" borderId="0" xfId="0" applyNumberFormat="1" applyAlignment="1">
      <alignment vertical="top"/>
    </xf>
    <xf numFmtId="0" fontId="0" fillId="0" borderId="1" xfId="0" applyBorder="1"/>
    <xf numFmtId="3" fontId="0" fillId="0" borderId="1" xfId="0" applyNumberFormat="1" applyBorder="1" applyAlignment="1">
      <alignment vertical="center" wrapText="1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164" fontId="3" fillId="0" borderId="0" xfId="0" applyNumberFormat="1" applyFont="1" applyAlignment="1">
      <alignment horizontal="right" vertical="center"/>
    </xf>
    <xf numFmtId="3" fontId="0" fillId="0" borderId="0" xfId="0" applyNumberFormat="1"/>
    <xf numFmtId="3" fontId="6" fillId="0" borderId="0" xfId="0" applyNumberFormat="1" applyFont="1"/>
    <xf numFmtId="0" fontId="0" fillId="0" borderId="0" xfId="0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/>
    </xf>
    <xf numFmtId="0" fontId="7" fillId="0" borderId="0" xfId="0" applyFont="1"/>
    <xf numFmtId="3" fontId="0" fillId="0" borderId="1" xfId="0" applyNumberFormat="1" applyFont="1" applyBorder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44" fontId="0" fillId="0" borderId="1" xfId="1" applyNumberFormat="1" applyFont="1" applyBorder="1" applyAlignment="1">
      <alignment horizontal="right" vertical="center"/>
    </xf>
    <xf numFmtId="44" fontId="4" fillId="0" borderId="1" xfId="1" applyNumberFormat="1" applyFont="1" applyBorder="1" applyAlignment="1">
      <alignment horizontal="center" vertical="center"/>
    </xf>
    <xf numFmtId="44" fontId="2" fillId="4" borderId="1" xfId="1" applyNumberFormat="1" applyFont="1" applyFill="1" applyBorder="1" applyAlignment="1">
      <alignment horizontal="right" vertical="center"/>
    </xf>
    <xf numFmtId="44" fontId="4" fillId="4" borderId="1" xfId="1" applyNumberFormat="1" applyFont="1" applyFill="1" applyBorder="1" applyAlignment="1">
      <alignment horizontal="right" vertical="center"/>
    </xf>
    <xf numFmtId="44" fontId="5" fillId="3" borderId="1" xfId="1" applyNumberFormat="1" applyFont="1" applyFill="1" applyBorder="1" applyAlignment="1">
      <alignment vertical="center"/>
    </xf>
    <xf numFmtId="44" fontId="2" fillId="0" borderId="1" xfId="1" applyNumberFormat="1" applyFont="1" applyBorder="1" applyAlignment="1">
      <alignment horizontal="right" vertical="center"/>
    </xf>
    <xf numFmtId="3" fontId="0" fillId="3" borderId="3" xfId="0" applyNumberForma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left" vertical="center" wrapText="1"/>
    </xf>
    <xf numFmtId="9" fontId="2" fillId="6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/>
    </xf>
    <xf numFmtId="44" fontId="0" fillId="7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/>
    <xf numFmtId="0" fontId="0" fillId="0" borderId="0" xfId="0" applyProtection="1">
      <protection locked="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vertical="center" wrapText="1"/>
    </xf>
    <xf numFmtId="3" fontId="9" fillId="2" borderId="2" xfId="0" applyNumberFormat="1" applyFont="1" applyFill="1" applyBorder="1" applyAlignment="1">
      <alignment vertical="center" wrapText="1"/>
    </xf>
    <xf numFmtId="0" fontId="11" fillId="5" borderId="0" xfId="0" applyFont="1" applyFill="1" applyAlignment="1" applyProtection="1">
      <alignment vertical="center" wrapText="1"/>
      <protection locked="0"/>
    </xf>
    <xf numFmtId="0" fontId="0" fillId="0" borderId="0" xfId="0" applyAlignment="1" applyProtection="1"/>
    <xf numFmtId="3" fontId="3" fillId="4" borderId="4" xfId="0" applyNumberFormat="1" applyFont="1" applyFill="1" applyBorder="1" applyAlignment="1">
      <alignment vertical="center"/>
    </xf>
    <xf numFmtId="3" fontId="3" fillId="4" borderId="2" xfId="0" applyNumberFormat="1" applyFont="1" applyFill="1" applyBorder="1" applyAlignment="1">
      <alignment vertical="center"/>
    </xf>
    <xf numFmtId="3" fontId="10" fillId="4" borderId="3" xfId="0" applyNumberFormat="1" applyFont="1" applyFill="1" applyBorder="1" applyAlignment="1">
      <alignment horizontal="left" vertical="center"/>
    </xf>
    <xf numFmtId="3" fontId="10" fillId="4" borderId="4" xfId="0" applyNumberFormat="1" applyFont="1" applyFill="1" applyBorder="1" applyAlignment="1">
      <alignment horizontal="left" vertical="center"/>
    </xf>
    <xf numFmtId="3" fontId="10" fillId="4" borderId="2" xfId="0" applyNumberFormat="1" applyFont="1" applyFill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\POVODI_MORAVY_HL_SYST_141266_PM\PODKLADY\Projektov&#225;%20dok\Osazen&#237;%20nov&#253;ch\14_DOKU_Velehrad_PDF\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winter\Local%20Settings\Temporary%20Internet%20Files\OLK154\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9_01\AKCE\VIS_PROJEKTY_2015\PROJEKT\CESKY_BROD\&#381;&#225;dost\text\Documents%20and%20Settings\kocourek\Local%20Settings\Temporary%20Internet%20Files\OLK1\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9_01\AKCE\DAT_CENTRUM_SEZNAM\NAB_SML\DAT_CENTRUM_SEZNAM_121112_ALTRON\2.kolo_SCS\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t%20home\050403\01%20Pl&#225;n\Prov&#225;d&#283;c&#237;%20pl&#225;n%202005\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covsky\AppData\Local\Temp\Rar$DIa0.785\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Zakazky\Bydlen&#237;%20nad%20p&#345;ehradou%20II\DEFNABIDKA\Aktual_2011_07_29\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t%20home\050403\01%20Pl&#225;n\Prov&#225;d&#283;c&#237;%20pl&#225;n%202005\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MaR_controls\Hobby%20market%20Brno\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\K09_01\AKCE\VIS_PROJEKTY_2015\PROJEKT\CESKY_BROD\&#381;&#225;dost\text\na_hovno\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 xml:space="preserve"> </v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 xml:space="preserve"> </v>
          </cell>
        </row>
        <row r="27">
          <cell r="F27" t="str">
            <v xml:space="preserve"> </v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 xml:space="preserve"> </v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 xml:space="preserve"> </v>
          </cell>
        </row>
        <row r="95">
          <cell r="F95" t="str">
            <v xml:space="preserve"> </v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 xml:space="preserve"> </v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 xml:space="preserve"> </v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 xml:space="preserve"> </v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 xml:space="preserve"> </v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 xml:space="preserve"> </v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 xml:space="preserve"> </v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 xml:space="preserve"> </v>
          </cell>
        </row>
        <row r="223">
          <cell r="F223" t="str">
            <v xml:space="preserve"> </v>
          </cell>
        </row>
        <row r="224">
          <cell r="F224" t="str">
            <v xml:space="preserve"> </v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 xml:space="preserve"> </v>
          </cell>
        </row>
        <row r="252">
          <cell r="F252" t="str">
            <v xml:space="preserve"> </v>
          </cell>
        </row>
        <row r="253">
          <cell r="F253" t="str">
            <v xml:space="preserve"> </v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 xml:space="preserve"> </v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 xml:space="preserve"> </v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 xml:space="preserve"> </v>
          </cell>
        </row>
        <row r="273">
          <cell r="F273" t="str">
            <v xml:space="preserve"> </v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 xml:space="preserve"> </v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 xml:space="preserve"> </v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 xml:space="preserve"> </v>
          </cell>
        </row>
        <row r="314">
          <cell r="F314" t="str">
            <v xml:space="preserve"> </v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 xml:space="preserve"> </v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 xml:space="preserve"> </v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 xml:space="preserve"> </v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 xml:space="preserve"> </v>
          </cell>
        </row>
        <row r="355">
          <cell r="F355" t="str">
            <v xml:space="preserve"> </v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 xml:space="preserve"> </v>
          </cell>
        </row>
        <row r="378">
          <cell r="F378" t="str">
            <v xml:space="preserve"> </v>
          </cell>
        </row>
        <row r="379">
          <cell r="F379" t="str">
            <v xml:space="preserve"> </v>
          </cell>
        </row>
        <row r="380">
          <cell r="F380" t="str">
            <v xml:space="preserve"> </v>
          </cell>
        </row>
        <row r="381">
          <cell r="F381" t="str">
            <v xml:space="preserve"> </v>
          </cell>
        </row>
        <row r="382">
          <cell r="F382" t="str">
            <v xml:space="preserve"> </v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 xml:space="preserve"> </v>
          </cell>
        </row>
        <row r="415">
          <cell r="F415" t="str">
            <v xml:space="preserve"> </v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 xml:space="preserve"> </v>
          </cell>
        </row>
        <row r="433">
          <cell r="F433" t="str">
            <v xml:space="preserve"> </v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 xml:space="preserve"> </v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 xml:space="preserve"> </v>
          </cell>
        </row>
        <row r="470">
          <cell r="F470" t="str">
            <v xml:space="preserve"> </v>
          </cell>
        </row>
        <row r="471">
          <cell r="F471" t="str">
            <v xml:space="preserve"> </v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 xml:space="preserve"> </v>
          </cell>
        </row>
        <row r="569">
          <cell r="F569" t="str">
            <v xml:space="preserve"> </v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 xml:space="preserve"> </v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 xml:space="preserve"> </v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 xml:space="preserve"> </v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 xml:space="preserve"> </v>
          </cell>
        </row>
        <row r="624">
          <cell r="F624" t="str">
            <v xml:space="preserve"> </v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 xml:space="preserve"> </v>
          </cell>
        </row>
        <row r="662">
          <cell r="F662" t="str">
            <v xml:space="preserve"> </v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 xml:space="preserve"> </v>
          </cell>
        </row>
        <row r="673">
          <cell r="F673" t="str">
            <v xml:space="preserve"> </v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 xml:space="preserve"> </v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 xml:space="preserve"> </v>
          </cell>
        </row>
        <row r="718">
          <cell r="F718" t="str">
            <v xml:space="preserve"> </v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M72"/>
  <sheetViews>
    <sheetView tabSelected="1" zoomScaleNormal="100" workbookViewId="0">
      <selection activeCell="B9" sqref="B9"/>
    </sheetView>
  </sheetViews>
  <sheetFormatPr defaultRowHeight="12.5" x14ac:dyDescent="0.25"/>
  <cols>
    <col min="1" max="1" width="9.1796875" style="10"/>
    <col min="2" max="2" width="62" customWidth="1"/>
    <col min="3" max="3" width="17.7265625" customWidth="1"/>
    <col min="4" max="4" width="11.453125" bestFit="1" customWidth="1"/>
    <col min="5" max="5" width="19.81640625" bestFit="1" customWidth="1"/>
    <col min="6" max="6" width="16.26953125" customWidth="1"/>
    <col min="7" max="7" width="19.81640625" bestFit="1" customWidth="1"/>
    <col min="8" max="8" width="5.453125" customWidth="1"/>
    <col min="10" max="10" width="59.1796875" bestFit="1" customWidth="1"/>
    <col min="11" max="11" width="11.26953125" bestFit="1" customWidth="1"/>
  </cols>
  <sheetData>
    <row r="1" spans="1:21" ht="15" customHeight="1" x14ac:dyDescent="0.35">
      <c r="A1" s="45" t="s">
        <v>51</v>
      </c>
      <c r="B1" s="45"/>
      <c r="C1" s="45"/>
      <c r="D1" s="45"/>
      <c r="E1" s="45"/>
      <c r="F1" s="45"/>
      <c r="G1" s="45"/>
    </row>
    <row r="2" spans="1:21" ht="15" customHeight="1" x14ac:dyDescent="0.35">
      <c r="A2" s="45" t="s">
        <v>52</v>
      </c>
      <c r="B2" s="45"/>
      <c r="C2" s="45"/>
      <c r="D2" s="45"/>
      <c r="E2" s="45"/>
      <c r="F2" s="45"/>
      <c r="G2" s="45"/>
    </row>
    <row r="3" spans="1:21" ht="15" customHeight="1" x14ac:dyDescent="0.25">
      <c r="A3" s="34"/>
      <c r="B3" s="34"/>
      <c r="C3" s="34"/>
      <c r="D3" s="34"/>
      <c r="E3" s="34"/>
      <c r="F3" s="34"/>
      <c r="G3" s="34"/>
    </row>
    <row r="4" spans="1:21" s="1" customFormat="1" ht="26" x14ac:dyDescent="0.25">
      <c r="A4" s="28" t="s">
        <v>0</v>
      </c>
      <c r="B4" s="29" t="s">
        <v>46</v>
      </c>
      <c r="C4" s="28" t="s">
        <v>47</v>
      </c>
      <c r="D4" s="30" t="s">
        <v>48</v>
      </c>
      <c r="E4" s="31" t="s">
        <v>49</v>
      </c>
      <c r="F4" s="32" t="s">
        <v>1</v>
      </c>
      <c r="G4" s="31" t="s">
        <v>50</v>
      </c>
      <c r="I4"/>
      <c r="J4"/>
      <c r="K4"/>
      <c r="L4"/>
      <c r="M4"/>
      <c r="N4"/>
      <c r="O4"/>
      <c r="P4"/>
      <c r="Q4"/>
      <c r="R4"/>
      <c r="S4"/>
      <c r="T4"/>
      <c r="U4"/>
    </row>
    <row r="5" spans="1:21" s="1" customFormat="1" ht="13" x14ac:dyDescent="0.25">
      <c r="A5" s="26"/>
      <c r="B5" s="46" t="s">
        <v>2</v>
      </c>
      <c r="C5" s="46"/>
      <c r="D5" s="46"/>
      <c r="E5" s="46"/>
      <c r="F5" s="46"/>
      <c r="G5" s="47"/>
      <c r="I5"/>
      <c r="J5"/>
      <c r="K5"/>
      <c r="L5"/>
      <c r="M5"/>
      <c r="N5"/>
      <c r="O5"/>
      <c r="P5"/>
      <c r="Q5"/>
      <c r="R5"/>
      <c r="S5"/>
      <c r="T5"/>
      <c r="U5"/>
    </row>
    <row r="6" spans="1:21" s="4" customFormat="1" ht="25" x14ac:dyDescent="0.25">
      <c r="A6" s="11">
        <v>1</v>
      </c>
      <c r="B6" s="3" t="s">
        <v>35</v>
      </c>
      <c r="C6" s="33"/>
      <c r="D6" s="17">
        <v>1</v>
      </c>
      <c r="E6" s="20">
        <f>D6*C6</f>
        <v>0</v>
      </c>
      <c r="F6" s="21">
        <f t="shared" ref="F6:F19" si="0">E6*21%</f>
        <v>0</v>
      </c>
      <c r="G6" s="25">
        <f t="shared" ref="G6:G19" si="1">E6+F6</f>
        <v>0</v>
      </c>
      <c r="I6"/>
      <c r="J6"/>
      <c r="K6"/>
      <c r="L6"/>
      <c r="M6"/>
      <c r="N6"/>
      <c r="O6"/>
      <c r="P6"/>
      <c r="Q6"/>
      <c r="R6"/>
      <c r="S6"/>
      <c r="T6"/>
      <c r="U6"/>
    </row>
    <row r="7" spans="1:21" s="1" customFormat="1" ht="13" x14ac:dyDescent="0.25">
      <c r="A7" s="11">
        <f>A6+1</f>
        <v>2</v>
      </c>
      <c r="B7" s="5" t="s">
        <v>61</v>
      </c>
      <c r="C7" s="33"/>
      <c r="D7" s="18">
        <v>1</v>
      </c>
      <c r="E7" s="20">
        <f t="shared" ref="E7:E23" si="2">D7*C7</f>
        <v>0</v>
      </c>
      <c r="F7" s="21">
        <f t="shared" si="0"/>
        <v>0</v>
      </c>
      <c r="G7" s="25">
        <f t="shared" si="1"/>
        <v>0</v>
      </c>
      <c r="I7"/>
      <c r="J7"/>
      <c r="K7"/>
      <c r="L7"/>
      <c r="M7"/>
      <c r="N7"/>
      <c r="O7"/>
      <c r="P7"/>
      <c r="Q7"/>
      <c r="R7"/>
      <c r="S7"/>
      <c r="T7"/>
      <c r="U7"/>
    </row>
    <row r="8" spans="1:21" s="1" customFormat="1" ht="13" x14ac:dyDescent="0.25">
      <c r="A8" s="11">
        <f t="shared" ref="A8:A19" si="3">A7+1</f>
        <v>3</v>
      </c>
      <c r="B8" s="5" t="s">
        <v>62</v>
      </c>
      <c r="C8" s="33"/>
      <c r="D8" s="18">
        <v>1</v>
      </c>
      <c r="E8" s="20">
        <f t="shared" si="2"/>
        <v>0</v>
      </c>
      <c r="F8" s="21">
        <f t="shared" si="0"/>
        <v>0</v>
      </c>
      <c r="G8" s="25">
        <f t="shared" si="1"/>
        <v>0</v>
      </c>
      <c r="I8"/>
      <c r="J8"/>
      <c r="K8"/>
      <c r="L8"/>
      <c r="M8"/>
      <c r="N8"/>
      <c r="O8"/>
      <c r="P8"/>
      <c r="Q8"/>
      <c r="R8"/>
      <c r="S8"/>
      <c r="T8"/>
      <c r="U8"/>
    </row>
    <row r="9" spans="1:21" s="1" customFormat="1" ht="13" x14ac:dyDescent="0.25">
      <c r="A9" s="11">
        <f t="shared" si="3"/>
        <v>4</v>
      </c>
      <c r="B9" s="5" t="s">
        <v>3</v>
      </c>
      <c r="C9" s="33"/>
      <c r="D9" s="18">
        <v>1</v>
      </c>
      <c r="E9" s="20">
        <f t="shared" si="2"/>
        <v>0</v>
      </c>
      <c r="F9" s="21">
        <f t="shared" si="0"/>
        <v>0</v>
      </c>
      <c r="G9" s="25">
        <f t="shared" si="1"/>
        <v>0</v>
      </c>
      <c r="I9"/>
      <c r="J9"/>
      <c r="K9"/>
      <c r="L9"/>
      <c r="M9"/>
      <c r="N9"/>
      <c r="O9"/>
      <c r="P9"/>
      <c r="Q9"/>
      <c r="R9"/>
      <c r="S9"/>
      <c r="T9"/>
      <c r="U9"/>
    </row>
    <row r="10" spans="1:21" s="1" customFormat="1" ht="13" x14ac:dyDescent="0.25">
      <c r="A10" s="11">
        <f t="shared" si="3"/>
        <v>5</v>
      </c>
      <c r="B10" s="5" t="s">
        <v>58</v>
      </c>
      <c r="C10" s="33"/>
      <c r="D10" s="18">
        <v>1</v>
      </c>
      <c r="E10" s="20">
        <f t="shared" si="2"/>
        <v>0</v>
      </c>
      <c r="F10" s="21">
        <f t="shared" si="0"/>
        <v>0</v>
      </c>
      <c r="G10" s="25">
        <f t="shared" si="1"/>
        <v>0</v>
      </c>
      <c r="I10"/>
      <c r="J10"/>
      <c r="K10"/>
      <c r="L10"/>
      <c r="M10"/>
      <c r="N10"/>
      <c r="O10"/>
      <c r="P10"/>
      <c r="Q10"/>
      <c r="R10"/>
      <c r="S10"/>
      <c r="T10"/>
      <c r="U10"/>
    </row>
    <row r="11" spans="1:21" s="1" customFormat="1" ht="13" x14ac:dyDescent="0.25">
      <c r="A11" s="11">
        <f t="shared" si="3"/>
        <v>6</v>
      </c>
      <c r="B11" s="5" t="s">
        <v>40</v>
      </c>
      <c r="C11" s="33"/>
      <c r="D11" s="18">
        <v>1</v>
      </c>
      <c r="E11" s="20">
        <f t="shared" si="2"/>
        <v>0</v>
      </c>
      <c r="F11" s="21">
        <f t="shared" si="0"/>
        <v>0</v>
      </c>
      <c r="G11" s="25">
        <f t="shared" si="1"/>
        <v>0</v>
      </c>
      <c r="I11"/>
      <c r="J11"/>
      <c r="K11"/>
      <c r="L11"/>
      <c r="M11"/>
      <c r="N11"/>
      <c r="O11"/>
      <c r="P11"/>
      <c r="Q11"/>
      <c r="R11"/>
      <c r="S11"/>
      <c r="T11"/>
      <c r="U11"/>
    </row>
    <row r="12" spans="1:21" s="1" customFormat="1" ht="13" x14ac:dyDescent="0.25">
      <c r="A12" s="11">
        <f t="shared" si="3"/>
        <v>7</v>
      </c>
      <c r="B12" s="5" t="s">
        <v>41</v>
      </c>
      <c r="C12" s="33"/>
      <c r="D12" s="18">
        <v>2</v>
      </c>
      <c r="E12" s="20">
        <f t="shared" si="2"/>
        <v>0</v>
      </c>
      <c r="F12" s="21">
        <f t="shared" si="0"/>
        <v>0</v>
      </c>
      <c r="G12" s="25">
        <f t="shared" si="1"/>
        <v>0</v>
      </c>
      <c r="I12"/>
      <c r="J12"/>
      <c r="K12"/>
      <c r="L12"/>
      <c r="M12"/>
      <c r="N12"/>
      <c r="O12"/>
      <c r="P12"/>
      <c r="Q12"/>
      <c r="R12"/>
      <c r="S12"/>
      <c r="T12"/>
      <c r="U12"/>
    </row>
    <row r="13" spans="1:21" s="1" customFormat="1" ht="13" x14ac:dyDescent="0.25">
      <c r="A13" s="11">
        <f t="shared" si="3"/>
        <v>8</v>
      </c>
      <c r="B13" s="5" t="s">
        <v>4</v>
      </c>
      <c r="C13" s="33"/>
      <c r="D13" s="18">
        <v>3</v>
      </c>
      <c r="E13" s="20">
        <f t="shared" si="2"/>
        <v>0</v>
      </c>
      <c r="F13" s="21">
        <f t="shared" si="0"/>
        <v>0</v>
      </c>
      <c r="G13" s="25">
        <f t="shared" si="1"/>
        <v>0</v>
      </c>
      <c r="I13"/>
      <c r="J13"/>
      <c r="K13"/>
      <c r="L13"/>
      <c r="M13"/>
      <c r="N13"/>
      <c r="O13"/>
      <c r="P13"/>
      <c r="Q13"/>
      <c r="R13"/>
      <c r="S13"/>
      <c r="T13"/>
      <c r="U13"/>
    </row>
    <row r="14" spans="1:21" s="1" customFormat="1" ht="13" x14ac:dyDescent="0.25">
      <c r="A14" s="11">
        <f t="shared" si="3"/>
        <v>9</v>
      </c>
      <c r="B14" s="5" t="s">
        <v>5</v>
      </c>
      <c r="C14" s="33"/>
      <c r="D14" s="19">
        <v>1</v>
      </c>
      <c r="E14" s="20">
        <f t="shared" si="2"/>
        <v>0</v>
      </c>
      <c r="F14" s="21">
        <f t="shared" si="0"/>
        <v>0</v>
      </c>
      <c r="G14" s="25">
        <f t="shared" si="1"/>
        <v>0</v>
      </c>
      <c r="I14"/>
      <c r="J14"/>
      <c r="K14"/>
      <c r="L14"/>
      <c r="M14"/>
      <c r="N14"/>
      <c r="O14"/>
      <c r="P14"/>
      <c r="Q14"/>
      <c r="R14"/>
      <c r="S14"/>
      <c r="T14"/>
      <c r="U14"/>
    </row>
    <row r="15" spans="1:21" s="1" customFormat="1" ht="13" x14ac:dyDescent="0.25">
      <c r="A15" s="11">
        <f t="shared" si="3"/>
        <v>10</v>
      </c>
      <c r="B15" s="16" t="s">
        <v>55</v>
      </c>
      <c r="C15" s="33"/>
      <c r="D15" s="18">
        <v>1</v>
      </c>
      <c r="E15" s="20">
        <f t="shared" si="2"/>
        <v>0</v>
      </c>
      <c r="F15" s="21">
        <f t="shared" si="0"/>
        <v>0</v>
      </c>
      <c r="G15" s="25">
        <f t="shared" si="1"/>
        <v>0</v>
      </c>
      <c r="I15"/>
      <c r="J15"/>
      <c r="K15"/>
      <c r="L15"/>
      <c r="M15"/>
      <c r="N15"/>
      <c r="O15"/>
      <c r="P15"/>
      <c r="Q15"/>
      <c r="R15"/>
      <c r="S15"/>
      <c r="T15"/>
      <c r="U15"/>
    </row>
    <row r="16" spans="1:21" s="1" customFormat="1" ht="13" x14ac:dyDescent="0.25">
      <c r="A16" s="11">
        <f t="shared" si="3"/>
        <v>11</v>
      </c>
      <c r="B16" s="5" t="s">
        <v>6</v>
      </c>
      <c r="C16" s="33"/>
      <c r="D16" s="18">
        <v>1</v>
      </c>
      <c r="E16" s="20">
        <f t="shared" si="2"/>
        <v>0</v>
      </c>
      <c r="F16" s="21">
        <f t="shared" si="0"/>
        <v>0</v>
      </c>
      <c r="G16" s="25">
        <f t="shared" si="1"/>
        <v>0</v>
      </c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1:21" s="1" customFormat="1" ht="13" x14ac:dyDescent="0.25">
      <c r="A17" s="11">
        <f t="shared" si="3"/>
        <v>12</v>
      </c>
      <c r="B17" s="5" t="s">
        <v>7</v>
      </c>
      <c r="C17" s="33"/>
      <c r="D17" s="18">
        <v>1</v>
      </c>
      <c r="E17" s="20">
        <f t="shared" si="2"/>
        <v>0</v>
      </c>
      <c r="F17" s="21">
        <f t="shared" si="0"/>
        <v>0</v>
      </c>
      <c r="G17" s="25">
        <f t="shared" si="1"/>
        <v>0</v>
      </c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 s="1" customFormat="1" ht="13" x14ac:dyDescent="0.25">
      <c r="A18" s="11">
        <f t="shared" si="3"/>
        <v>13</v>
      </c>
      <c r="B18" s="5" t="s">
        <v>8</v>
      </c>
      <c r="C18" s="33"/>
      <c r="D18" s="18">
        <v>1</v>
      </c>
      <c r="E18" s="20">
        <f t="shared" si="2"/>
        <v>0</v>
      </c>
      <c r="F18" s="21">
        <f t="shared" si="0"/>
        <v>0</v>
      </c>
      <c r="G18" s="25">
        <f t="shared" si="1"/>
        <v>0</v>
      </c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1" s="1" customFormat="1" ht="13" x14ac:dyDescent="0.25">
      <c r="A19" s="11">
        <f t="shared" si="3"/>
        <v>14</v>
      </c>
      <c r="B19" s="5" t="s">
        <v>56</v>
      </c>
      <c r="C19" s="33"/>
      <c r="D19" s="18">
        <v>1</v>
      </c>
      <c r="E19" s="20">
        <f t="shared" si="2"/>
        <v>0</v>
      </c>
      <c r="F19" s="21">
        <f t="shared" si="0"/>
        <v>0</v>
      </c>
      <c r="G19" s="25">
        <f t="shared" si="1"/>
        <v>0</v>
      </c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1:21" s="1" customFormat="1" ht="13" x14ac:dyDescent="0.25">
      <c r="A20" s="27"/>
      <c r="B20" s="42" t="s">
        <v>9</v>
      </c>
      <c r="C20" s="42"/>
      <c r="D20" s="42"/>
      <c r="E20" s="42"/>
      <c r="F20" s="42"/>
      <c r="G20" s="43"/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 s="1" customFormat="1" ht="13" x14ac:dyDescent="0.25">
      <c r="A21" s="11">
        <f>A19+1</f>
        <v>15</v>
      </c>
      <c r="B21" s="5" t="s">
        <v>10</v>
      </c>
      <c r="C21" s="33"/>
      <c r="D21" s="18">
        <v>1</v>
      </c>
      <c r="E21" s="20">
        <f t="shared" si="2"/>
        <v>0</v>
      </c>
      <c r="F21" s="21">
        <f>E21*21%</f>
        <v>0</v>
      </c>
      <c r="G21" s="25">
        <f>E21+F21</f>
        <v>0</v>
      </c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 s="1" customFormat="1" ht="13" x14ac:dyDescent="0.25">
      <c r="A22" s="11">
        <f>A21+1</f>
        <v>16</v>
      </c>
      <c r="B22" s="5" t="s">
        <v>11</v>
      </c>
      <c r="C22" s="33"/>
      <c r="D22" s="18">
        <v>2</v>
      </c>
      <c r="E22" s="20">
        <f t="shared" si="2"/>
        <v>0</v>
      </c>
      <c r="F22" s="21">
        <f>E22*21%</f>
        <v>0</v>
      </c>
      <c r="G22" s="25">
        <f>E22+F22</f>
        <v>0</v>
      </c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s="1" customFormat="1" ht="13" x14ac:dyDescent="0.25">
      <c r="A23" s="11">
        <f>A22+1</f>
        <v>17</v>
      </c>
      <c r="B23" s="15" t="s">
        <v>38</v>
      </c>
      <c r="C23" s="33"/>
      <c r="D23" s="18">
        <v>1</v>
      </c>
      <c r="E23" s="20">
        <f t="shared" si="2"/>
        <v>0</v>
      </c>
      <c r="F23" s="21">
        <f>E23*21%</f>
        <v>0</v>
      </c>
      <c r="G23" s="25">
        <f>E23+F23</f>
        <v>0</v>
      </c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ht="13" x14ac:dyDescent="0.25">
      <c r="A24" s="26"/>
      <c r="B24" s="46" t="s">
        <v>12</v>
      </c>
      <c r="C24" s="46"/>
      <c r="D24" s="47"/>
      <c r="E24" s="22">
        <f>SUM(E6:E23)</f>
        <v>0</v>
      </c>
      <c r="F24" s="23">
        <f>G24-E24</f>
        <v>0</v>
      </c>
      <c r="G24" s="22">
        <f>E24*1.21</f>
        <v>0</v>
      </c>
    </row>
    <row r="25" spans="1:21" s="1" customFormat="1" ht="13" customHeight="1" x14ac:dyDescent="0.25">
      <c r="A25" s="39"/>
      <c r="B25" s="40"/>
      <c r="C25" s="40"/>
      <c r="D25" s="40"/>
      <c r="E25" s="40"/>
      <c r="F25" s="40"/>
      <c r="G25" s="41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s="1" customFormat="1" ht="13" x14ac:dyDescent="0.25">
      <c r="A26" s="26"/>
      <c r="B26" s="46" t="s">
        <v>13</v>
      </c>
      <c r="C26" s="46"/>
      <c r="D26" s="46"/>
      <c r="E26" s="46"/>
      <c r="F26" s="46"/>
      <c r="G26" s="47"/>
      <c r="I26"/>
      <c r="J26"/>
      <c r="K26"/>
      <c r="L26"/>
      <c r="M26"/>
      <c r="N26"/>
      <c r="O26"/>
    </row>
    <row r="27" spans="1:21" s="1" customFormat="1" ht="13" x14ac:dyDescent="0.25">
      <c r="A27" s="12">
        <f>A23+1</f>
        <v>18</v>
      </c>
      <c r="B27" s="15" t="s">
        <v>45</v>
      </c>
      <c r="C27" s="33"/>
      <c r="D27" s="18">
        <v>185</v>
      </c>
      <c r="E27" s="20">
        <f>D27*C27</f>
        <v>0</v>
      </c>
      <c r="F27" s="21">
        <f t="shared" ref="F27:F33" si="4">E27*21%</f>
        <v>0</v>
      </c>
      <c r="G27" s="25">
        <f t="shared" ref="G27:G33" si="5">E27+F27</f>
        <v>0</v>
      </c>
      <c r="I27"/>
      <c r="J27"/>
      <c r="K27"/>
      <c r="L27"/>
      <c r="M27"/>
      <c r="N27"/>
      <c r="O27"/>
    </row>
    <row r="28" spans="1:21" s="1" customFormat="1" ht="13" x14ac:dyDescent="0.25">
      <c r="A28" s="12">
        <f>A27+1</f>
        <v>19</v>
      </c>
      <c r="B28" s="5" t="s">
        <v>14</v>
      </c>
      <c r="C28" s="33"/>
      <c r="D28" s="18">
        <v>509</v>
      </c>
      <c r="E28" s="20">
        <f>D28*C28</f>
        <v>0</v>
      </c>
      <c r="F28" s="21">
        <f t="shared" si="4"/>
        <v>0</v>
      </c>
      <c r="G28" s="25">
        <f t="shared" si="5"/>
        <v>0</v>
      </c>
      <c r="I28"/>
      <c r="J28"/>
      <c r="K28"/>
      <c r="L28"/>
      <c r="M28"/>
      <c r="N28"/>
      <c r="O28"/>
    </row>
    <row r="29" spans="1:21" s="1" customFormat="1" ht="13" x14ac:dyDescent="0.25">
      <c r="A29" s="12">
        <f t="shared" ref="A29:A33" si="6">A28+1</f>
        <v>20</v>
      </c>
      <c r="B29" s="5" t="s">
        <v>15</v>
      </c>
      <c r="C29" s="33"/>
      <c r="D29" s="18">
        <v>185</v>
      </c>
      <c r="E29" s="20">
        <f t="shared" ref="E29:E33" si="7">D29*C29</f>
        <v>0</v>
      </c>
      <c r="F29" s="21">
        <f t="shared" si="4"/>
        <v>0</v>
      </c>
      <c r="G29" s="25">
        <f t="shared" si="5"/>
        <v>0</v>
      </c>
      <c r="I29"/>
      <c r="J29"/>
      <c r="K29"/>
      <c r="L29"/>
      <c r="M29"/>
      <c r="N29"/>
      <c r="O29"/>
    </row>
    <row r="30" spans="1:21" s="1" customFormat="1" ht="13" x14ac:dyDescent="0.25">
      <c r="A30" s="12">
        <f t="shared" si="6"/>
        <v>21</v>
      </c>
      <c r="B30" s="5" t="s">
        <v>39</v>
      </c>
      <c r="C30" s="33"/>
      <c r="D30" s="19">
        <v>1</v>
      </c>
      <c r="E30" s="20">
        <f t="shared" si="7"/>
        <v>0</v>
      </c>
      <c r="F30" s="21">
        <f t="shared" si="4"/>
        <v>0</v>
      </c>
      <c r="G30" s="25">
        <f t="shared" si="5"/>
        <v>0</v>
      </c>
      <c r="I30"/>
      <c r="J30"/>
      <c r="K30"/>
      <c r="L30"/>
      <c r="M30"/>
      <c r="N30"/>
      <c r="O30"/>
    </row>
    <row r="31" spans="1:21" s="1" customFormat="1" ht="13" x14ac:dyDescent="0.25">
      <c r="A31" s="12">
        <f t="shared" si="6"/>
        <v>22</v>
      </c>
      <c r="B31" s="5" t="s">
        <v>16</v>
      </c>
      <c r="C31" s="33"/>
      <c r="D31" s="18">
        <v>185</v>
      </c>
      <c r="E31" s="20">
        <f t="shared" si="7"/>
        <v>0</v>
      </c>
      <c r="F31" s="21">
        <f t="shared" si="4"/>
        <v>0</v>
      </c>
      <c r="G31" s="25">
        <f t="shared" si="5"/>
        <v>0</v>
      </c>
      <c r="I31"/>
      <c r="J31"/>
      <c r="K31"/>
      <c r="L31"/>
      <c r="M31"/>
      <c r="N31"/>
      <c r="O31"/>
    </row>
    <row r="32" spans="1:21" s="1" customFormat="1" ht="13" x14ac:dyDescent="0.25">
      <c r="A32" s="12">
        <f t="shared" si="6"/>
        <v>23</v>
      </c>
      <c r="B32" s="5" t="s">
        <v>17</v>
      </c>
      <c r="C32" s="33"/>
      <c r="D32" s="18">
        <v>185</v>
      </c>
      <c r="E32" s="20">
        <f t="shared" si="7"/>
        <v>0</v>
      </c>
      <c r="F32" s="21">
        <f t="shared" si="4"/>
        <v>0</v>
      </c>
      <c r="G32" s="25">
        <f t="shared" si="5"/>
        <v>0</v>
      </c>
      <c r="I32"/>
      <c r="J32"/>
      <c r="K32"/>
      <c r="L32"/>
      <c r="M32"/>
      <c r="N32"/>
      <c r="O32"/>
    </row>
    <row r="33" spans="1:15" s="1" customFormat="1" ht="13" x14ac:dyDescent="0.25">
      <c r="A33" s="12">
        <f t="shared" si="6"/>
        <v>24</v>
      </c>
      <c r="B33" s="5" t="s">
        <v>18</v>
      </c>
      <c r="C33" s="33"/>
      <c r="D33" s="18">
        <v>185</v>
      </c>
      <c r="E33" s="20">
        <f t="shared" si="7"/>
        <v>0</v>
      </c>
      <c r="F33" s="21">
        <f t="shared" si="4"/>
        <v>0</v>
      </c>
      <c r="G33" s="25">
        <f t="shared" si="5"/>
        <v>0</v>
      </c>
      <c r="I33"/>
      <c r="J33"/>
      <c r="K33"/>
      <c r="L33"/>
      <c r="M33"/>
      <c r="N33"/>
      <c r="O33"/>
    </row>
    <row r="34" spans="1:15" ht="13" x14ac:dyDescent="0.25">
      <c r="A34" s="26"/>
      <c r="B34" s="46" t="s">
        <v>26</v>
      </c>
      <c r="C34" s="46"/>
      <c r="D34" s="47"/>
      <c r="E34" s="22">
        <f>SUM(E27:E33)</f>
        <v>0</v>
      </c>
      <c r="F34" s="23">
        <f>G34-E34</f>
        <v>0</v>
      </c>
      <c r="G34" s="22">
        <f>E34*1.21</f>
        <v>0</v>
      </c>
    </row>
    <row r="35" spans="1:15" x14ac:dyDescent="0.25">
      <c r="A35" s="36"/>
      <c r="B35" s="37"/>
      <c r="C35" s="37"/>
      <c r="D35" s="37"/>
      <c r="E35" s="37"/>
      <c r="F35" s="37"/>
      <c r="G35" s="38"/>
    </row>
    <row r="36" spans="1:15" s="1" customFormat="1" ht="13" x14ac:dyDescent="0.25">
      <c r="A36" s="26"/>
      <c r="B36" s="46" t="s">
        <v>19</v>
      </c>
      <c r="C36" s="46"/>
      <c r="D36" s="46"/>
      <c r="E36" s="46"/>
      <c r="F36" s="46"/>
      <c r="G36" s="47"/>
      <c r="I36"/>
      <c r="J36"/>
      <c r="K36"/>
    </row>
    <row r="37" spans="1:15" ht="13" x14ac:dyDescent="0.25">
      <c r="A37" s="13">
        <f>A33+1</f>
        <v>25</v>
      </c>
      <c r="B37" s="2" t="s">
        <v>20</v>
      </c>
      <c r="C37" s="33"/>
      <c r="D37" s="18">
        <v>2</v>
      </c>
      <c r="E37" s="20">
        <f t="shared" ref="E37:E41" si="8">D37*C37</f>
        <v>0</v>
      </c>
      <c r="F37" s="21">
        <f>E37*21%</f>
        <v>0</v>
      </c>
      <c r="G37" s="25">
        <f>E37+F37</f>
        <v>0</v>
      </c>
    </row>
    <row r="38" spans="1:15" ht="13" x14ac:dyDescent="0.25">
      <c r="A38" s="13">
        <f>A37+1</f>
        <v>26</v>
      </c>
      <c r="B38" s="2" t="s">
        <v>21</v>
      </c>
      <c r="C38" s="33"/>
      <c r="D38" s="18">
        <v>2</v>
      </c>
      <c r="E38" s="20">
        <f t="shared" si="8"/>
        <v>0</v>
      </c>
      <c r="F38" s="21">
        <f>E38*21%</f>
        <v>0</v>
      </c>
      <c r="G38" s="25">
        <f>E38+F38</f>
        <v>0</v>
      </c>
    </row>
    <row r="39" spans="1:15" ht="13" x14ac:dyDescent="0.25">
      <c r="A39" s="13">
        <f t="shared" ref="A39:A41" si="9">A38+1</f>
        <v>27</v>
      </c>
      <c r="B39" s="2" t="s">
        <v>22</v>
      </c>
      <c r="C39" s="33"/>
      <c r="D39" s="18">
        <v>2</v>
      </c>
      <c r="E39" s="20">
        <f t="shared" si="8"/>
        <v>0</v>
      </c>
      <c r="F39" s="21">
        <f>E39*21%</f>
        <v>0</v>
      </c>
      <c r="G39" s="25">
        <f>E39+F39</f>
        <v>0</v>
      </c>
    </row>
    <row r="40" spans="1:15" ht="13" x14ac:dyDescent="0.25">
      <c r="A40" s="13">
        <f t="shared" si="9"/>
        <v>28</v>
      </c>
      <c r="B40" s="2" t="s">
        <v>23</v>
      </c>
      <c r="C40" s="33"/>
      <c r="D40" s="18">
        <v>2</v>
      </c>
      <c r="E40" s="20">
        <f t="shared" si="8"/>
        <v>0</v>
      </c>
      <c r="F40" s="21">
        <f>E40*21%</f>
        <v>0</v>
      </c>
      <c r="G40" s="25">
        <f>E40+F40</f>
        <v>0</v>
      </c>
    </row>
    <row r="41" spans="1:15" ht="13" x14ac:dyDescent="0.25">
      <c r="A41" s="13">
        <f t="shared" si="9"/>
        <v>29</v>
      </c>
      <c r="B41" s="2" t="s">
        <v>24</v>
      </c>
      <c r="C41" s="33"/>
      <c r="D41" s="18">
        <v>2</v>
      </c>
      <c r="E41" s="20">
        <f t="shared" si="8"/>
        <v>0</v>
      </c>
      <c r="F41" s="21">
        <f>E41*21%</f>
        <v>0</v>
      </c>
      <c r="G41" s="25">
        <f>E41+F41</f>
        <v>0</v>
      </c>
    </row>
    <row r="42" spans="1:15" ht="13" x14ac:dyDescent="0.25">
      <c r="A42" s="26"/>
      <c r="B42" s="46" t="s">
        <v>27</v>
      </c>
      <c r="C42" s="46"/>
      <c r="D42" s="47"/>
      <c r="E42" s="22">
        <f>SUM(E37:E41)</f>
        <v>0</v>
      </c>
      <c r="F42" s="23">
        <f>G42-E42</f>
        <v>0</v>
      </c>
      <c r="G42" s="22">
        <f>E42*1.21</f>
        <v>0</v>
      </c>
    </row>
    <row r="43" spans="1:15" x14ac:dyDescent="0.25">
      <c r="A43" s="36"/>
      <c r="B43" s="37"/>
      <c r="C43" s="37"/>
      <c r="D43" s="37"/>
      <c r="E43" s="37"/>
      <c r="F43" s="37"/>
      <c r="G43" s="38"/>
    </row>
    <row r="44" spans="1:15" ht="13" x14ac:dyDescent="0.25">
      <c r="A44" s="26"/>
      <c r="B44" s="46" t="s">
        <v>33</v>
      </c>
      <c r="C44" s="46"/>
      <c r="D44" s="46"/>
      <c r="E44" s="46"/>
      <c r="F44" s="46"/>
      <c r="G44" s="47"/>
    </row>
    <row r="45" spans="1:15" ht="13" x14ac:dyDescent="0.25">
      <c r="A45" s="13">
        <f>A41+1</f>
        <v>30</v>
      </c>
      <c r="B45" s="6" t="s">
        <v>34</v>
      </c>
      <c r="C45" s="33"/>
      <c r="D45" s="18">
        <v>1</v>
      </c>
      <c r="E45" s="20">
        <f>D45*C45</f>
        <v>0</v>
      </c>
      <c r="F45" s="21">
        <f t="shared" ref="F45:F54" si="10">E45*21%</f>
        <v>0</v>
      </c>
      <c r="G45" s="25">
        <f t="shared" ref="G45:G54" si="11">E45+F45</f>
        <v>0</v>
      </c>
    </row>
    <row r="46" spans="1:15" ht="13" x14ac:dyDescent="0.25">
      <c r="A46" s="13">
        <f>A45+1</f>
        <v>31</v>
      </c>
      <c r="B46" s="6" t="s">
        <v>32</v>
      </c>
      <c r="C46" s="33"/>
      <c r="D46" s="18">
        <v>1</v>
      </c>
      <c r="E46" s="20">
        <f t="shared" ref="E46:E54" si="12">D46*C46</f>
        <v>0</v>
      </c>
      <c r="F46" s="21">
        <f t="shared" si="10"/>
        <v>0</v>
      </c>
      <c r="G46" s="25">
        <f t="shared" si="11"/>
        <v>0</v>
      </c>
    </row>
    <row r="47" spans="1:15" ht="13" x14ac:dyDescent="0.25">
      <c r="A47" s="13">
        <f t="shared" ref="A47:A54" si="13">A46+1</f>
        <v>32</v>
      </c>
      <c r="B47" s="6" t="s">
        <v>59</v>
      </c>
      <c r="C47" s="33"/>
      <c r="D47" s="18">
        <v>1</v>
      </c>
      <c r="E47" s="20">
        <f t="shared" si="12"/>
        <v>0</v>
      </c>
      <c r="F47" s="21">
        <f t="shared" si="10"/>
        <v>0</v>
      </c>
      <c r="G47" s="25">
        <f t="shared" si="11"/>
        <v>0</v>
      </c>
    </row>
    <row r="48" spans="1:15" ht="13" x14ac:dyDescent="0.25">
      <c r="A48" s="13">
        <f t="shared" si="13"/>
        <v>33</v>
      </c>
      <c r="B48" s="6" t="s">
        <v>60</v>
      </c>
      <c r="C48" s="33"/>
      <c r="D48" s="18">
        <v>1</v>
      </c>
      <c r="E48" s="20">
        <f t="shared" si="12"/>
        <v>0</v>
      </c>
      <c r="F48" s="21">
        <f t="shared" si="10"/>
        <v>0</v>
      </c>
      <c r="G48" s="25">
        <f t="shared" si="11"/>
        <v>0</v>
      </c>
    </row>
    <row r="49" spans="1:247" ht="13" x14ac:dyDescent="0.25">
      <c r="A49" s="13">
        <f t="shared" si="13"/>
        <v>34</v>
      </c>
      <c r="B49" s="6" t="s">
        <v>42</v>
      </c>
      <c r="C49" s="33"/>
      <c r="D49" s="18">
        <v>1</v>
      </c>
      <c r="E49" s="20">
        <f t="shared" si="12"/>
        <v>0</v>
      </c>
      <c r="F49" s="21">
        <f t="shared" si="10"/>
        <v>0</v>
      </c>
      <c r="G49" s="25">
        <f t="shared" si="11"/>
        <v>0</v>
      </c>
    </row>
    <row r="50" spans="1:247" s="1" customFormat="1" ht="13" x14ac:dyDescent="0.25">
      <c r="A50" s="13">
        <f t="shared" si="13"/>
        <v>35</v>
      </c>
      <c r="B50" s="5" t="s">
        <v>11</v>
      </c>
      <c r="C50" s="33"/>
      <c r="D50" s="18">
        <v>1</v>
      </c>
      <c r="E50" s="20">
        <f t="shared" si="12"/>
        <v>0</v>
      </c>
      <c r="F50" s="21">
        <f t="shared" si="10"/>
        <v>0</v>
      </c>
      <c r="G50" s="25">
        <f t="shared" si="11"/>
        <v>0</v>
      </c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47" s="1" customFormat="1" ht="13" x14ac:dyDescent="0.25">
      <c r="A51" s="13">
        <f t="shared" si="13"/>
        <v>36</v>
      </c>
      <c r="B51" s="5" t="s">
        <v>4</v>
      </c>
      <c r="C51" s="33"/>
      <c r="D51" s="18">
        <v>1</v>
      </c>
      <c r="E51" s="20">
        <f t="shared" si="12"/>
        <v>0</v>
      </c>
      <c r="F51" s="21">
        <f t="shared" si="10"/>
        <v>0</v>
      </c>
      <c r="G51" s="25">
        <f t="shared" si="11"/>
        <v>0</v>
      </c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47" ht="13" x14ac:dyDescent="0.25">
      <c r="A52" s="13">
        <f t="shared" si="13"/>
        <v>37</v>
      </c>
      <c r="B52" s="6" t="s">
        <v>28</v>
      </c>
      <c r="C52" s="33"/>
      <c r="D52" s="18">
        <v>1</v>
      </c>
      <c r="E52" s="20">
        <f t="shared" si="12"/>
        <v>0</v>
      </c>
      <c r="F52" s="21">
        <f t="shared" si="10"/>
        <v>0</v>
      </c>
      <c r="G52" s="25">
        <f t="shared" si="11"/>
        <v>0</v>
      </c>
    </row>
    <row r="53" spans="1:247" ht="13" x14ac:dyDescent="0.25">
      <c r="A53" s="13">
        <f t="shared" si="13"/>
        <v>38</v>
      </c>
      <c r="B53" s="6" t="s">
        <v>29</v>
      </c>
      <c r="C53" s="33"/>
      <c r="D53" s="19">
        <v>1</v>
      </c>
      <c r="E53" s="20">
        <f t="shared" si="12"/>
        <v>0</v>
      </c>
      <c r="F53" s="21">
        <f t="shared" si="10"/>
        <v>0</v>
      </c>
      <c r="G53" s="25">
        <f t="shared" si="11"/>
        <v>0</v>
      </c>
    </row>
    <row r="54" spans="1:247" ht="13" x14ac:dyDescent="0.25">
      <c r="A54" s="13">
        <f t="shared" si="13"/>
        <v>39</v>
      </c>
      <c r="B54" s="6" t="s">
        <v>30</v>
      </c>
      <c r="C54" s="33"/>
      <c r="D54" s="18">
        <v>1</v>
      </c>
      <c r="E54" s="20">
        <f t="shared" si="12"/>
        <v>0</v>
      </c>
      <c r="F54" s="21">
        <f t="shared" si="10"/>
        <v>0</v>
      </c>
      <c r="G54" s="25">
        <f t="shared" si="11"/>
        <v>0</v>
      </c>
    </row>
    <row r="55" spans="1:247" ht="13" x14ac:dyDescent="0.25">
      <c r="A55" s="26"/>
      <c r="B55" s="46" t="s">
        <v>31</v>
      </c>
      <c r="C55" s="46"/>
      <c r="D55" s="47"/>
      <c r="E55" s="22">
        <f>SUM(E45:E54)</f>
        <v>0</v>
      </c>
      <c r="F55" s="23">
        <f>G55-E55</f>
        <v>0</v>
      </c>
      <c r="G55" s="22">
        <f>E55*1.21</f>
        <v>0</v>
      </c>
    </row>
    <row r="56" spans="1:247" x14ac:dyDescent="0.25">
      <c r="A56" s="36"/>
      <c r="B56" s="37"/>
      <c r="C56" s="37"/>
      <c r="D56" s="37"/>
      <c r="E56" s="37"/>
      <c r="F56" s="37"/>
      <c r="G56" s="38"/>
    </row>
    <row r="57" spans="1:247" s="1" customFormat="1" ht="13" x14ac:dyDescent="0.25">
      <c r="A57" s="26"/>
      <c r="B57" s="46" t="s">
        <v>43</v>
      </c>
      <c r="C57" s="46"/>
      <c r="D57" s="46"/>
      <c r="E57" s="46"/>
      <c r="F57" s="46"/>
      <c r="G57" s="4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47" ht="25" x14ac:dyDescent="0.25">
      <c r="A58" s="13">
        <f>A54+1</f>
        <v>40</v>
      </c>
      <c r="B58" s="6" t="s">
        <v>36</v>
      </c>
      <c r="C58" s="33"/>
      <c r="D58" s="18">
        <v>2</v>
      </c>
      <c r="E58" s="20">
        <f t="shared" ref="E58" si="14">D58*C58</f>
        <v>0</v>
      </c>
      <c r="F58" s="21">
        <f>E58*21%</f>
        <v>0</v>
      </c>
      <c r="G58" s="25">
        <f>E58+F58</f>
        <v>0</v>
      </c>
    </row>
    <row r="59" spans="1:247" ht="25" x14ac:dyDescent="0.25">
      <c r="A59" s="13">
        <f>A58+1</f>
        <v>41</v>
      </c>
      <c r="B59" s="6" t="s">
        <v>53</v>
      </c>
      <c r="C59" s="33"/>
      <c r="D59" s="18">
        <v>4</v>
      </c>
      <c r="E59" s="20">
        <f t="shared" ref="E59:E61" si="15">D59*C59</f>
        <v>0</v>
      </c>
      <c r="F59" s="21">
        <f>E59*21%</f>
        <v>0</v>
      </c>
      <c r="G59" s="25">
        <f>E59+F59</f>
        <v>0</v>
      </c>
    </row>
    <row r="60" spans="1:247" ht="13" x14ac:dyDescent="0.25">
      <c r="A60" s="13">
        <f t="shared" ref="A60:A61" si="16">A59+1</f>
        <v>42</v>
      </c>
      <c r="B60" s="6" t="s">
        <v>37</v>
      </c>
      <c r="C60" s="33"/>
      <c r="D60" s="18">
        <v>1</v>
      </c>
      <c r="E60" s="20">
        <f t="shared" si="15"/>
        <v>0</v>
      </c>
      <c r="F60" s="21">
        <f>E60*21%</f>
        <v>0</v>
      </c>
      <c r="G60" s="25">
        <f>E60+F60</f>
        <v>0</v>
      </c>
    </row>
    <row r="61" spans="1:247" ht="13" x14ac:dyDescent="0.25">
      <c r="A61" s="13">
        <f t="shared" si="16"/>
        <v>43</v>
      </c>
      <c r="B61" s="6" t="s">
        <v>57</v>
      </c>
      <c r="C61" s="33"/>
      <c r="D61" s="18">
        <v>1</v>
      </c>
      <c r="E61" s="20">
        <f t="shared" si="15"/>
        <v>0</v>
      </c>
      <c r="F61" s="21">
        <f>E61*21%</f>
        <v>0</v>
      </c>
      <c r="G61" s="25">
        <f>E61+F61</f>
        <v>0</v>
      </c>
    </row>
    <row r="62" spans="1:247" ht="13" x14ac:dyDescent="0.25">
      <c r="A62" s="26"/>
      <c r="B62" s="46" t="s">
        <v>44</v>
      </c>
      <c r="C62" s="46"/>
      <c r="D62" s="47"/>
      <c r="E62" s="22">
        <f>SUM(E58:E61)</f>
        <v>0</v>
      </c>
      <c r="F62" s="23">
        <f>G62-E62</f>
        <v>0</v>
      </c>
      <c r="G62" s="22">
        <f>E62*1.21</f>
        <v>0</v>
      </c>
    </row>
    <row r="63" spans="1:247" x14ac:dyDescent="0.25">
      <c r="A63" s="36"/>
      <c r="B63" s="37"/>
      <c r="C63" s="37"/>
      <c r="D63" s="37"/>
      <c r="E63" s="37"/>
      <c r="F63" s="37"/>
      <c r="G63" s="38"/>
    </row>
    <row r="64" spans="1:247" s="9" customFormat="1" ht="15.5" x14ac:dyDescent="0.35">
      <c r="A64" s="48" t="s">
        <v>25</v>
      </c>
      <c r="B64" s="49"/>
      <c r="C64" s="49"/>
      <c r="D64" s="50"/>
      <c r="E64" s="24">
        <f>E24+E34+E42+E55+E62</f>
        <v>0</v>
      </c>
      <c r="F64" s="24">
        <f>F24+F34+F42+F55+F62</f>
        <v>0</v>
      </c>
      <c r="G64" s="24">
        <f>G24+G34+G42+G55+G62</f>
        <v>0</v>
      </c>
      <c r="H64" s="7"/>
      <c r="I64"/>
      <c r="J64"/>
      <c r="K64"/>
      <c r="L64"/>
      <c r="M64"/>
      <c r="N64"/>
      <c r="O64"/>
      <c r="P64"/>
      <c r="Q64"/>
      <c r="R64"/>
      <c r="S64"/>
      <c r="T64"/>
      <c r="U64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</row>
    <row r="66" spans="1:7" s="35" customFormat="1" ht="51" customHeight="1" x14ac:dyDescent="0.25">
      <c r="A66" s="44" t="s">
        <v>54</v>
      </c>
      <c r="B66" s="44"/>
      <c r="C66" s="44"/>
      <c r="D66" s="44"/>
      <c r="E66" s="44"/>
      <c r="F66" s="44"/>
      <c r="G66" s="44"/>
    </row>
    <row r="68" spans="1:7" x14ac:dyDescent="0.25">
      <c r="B68" s="14"/>
    </row>
    <row r="69" spans="1:7" x14ac:dyDescent="0.25">
      <c r="B69" s="14"/>
    </row>
    <row r="70" spans="1:7" x14ac:dyDescent="0.25">
      <c r="B70" s="14"/>
    </row>
    <row r="71" spans="1:7" x14ac:dyDescent="0.25">
      <c r="B71" s="14"/>
    </row>
    <row r="72" spans="1:7" x14ac:dyDescent="0.25">
      <c r="A72"/>
    </row>
  </sheetData>
  <sheetProtection formatCells="0" formatRows="0" deleteRows="0"/>
  <mergeCells count="20">
    <mergeCell ref="A1:G1"/>
    <mergeCell ref="A2:G2"/>
    <mergeCell ref="B5:G5"/>
    <mergeCell ref="A64:D64"/>
    <mergeCell ref="B24:D24"/>
    <mergeCell ref="B26:G26"/>
    <mergeCell ref="B34:D34"/>
    <mergeCell ref="B36:G36"/>
    <mergeCell ref="B42:D42"/>
    <mergeCell ref="B44:G44"/>
    <mergeCell ref="B55:D55"/>
    <mergeCell ref="B57:G57"/>
    <mergeCell ref="B62:D62"/>
    <mergeCell ref="A43:G43"/>
    <mergeCell ref="A35:G35"/>
    <mergeCell ref="A25:G25"/>
    <mergeCell ref="B20:G20"/>
    <mergeCell ref="A66:G66"/>
    <mergeCell ref="A56:G56"/>
    <mergeCell ref="A63:G63"/>
  </mergeCells>
  <pageMargins left="0.19" right="0.2" top="0.18" bottom="0.37" header="0.19" footer="0.13"/>
  <pageSetup paperSize="9" scale="94" fitToHeight="0" orientation="landscape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VIS Dačice</vt:lpstr>
      <vt:lpstr>'VIS Dačice'!Názvy_tisku</vt:lpstr>
      <vt:lpstr>'VIS Dačice'!Oblast_tisku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Bena Marek</cp:lastModifiedBy>
  <cp:lastPrinted>2022-12-07T14:06:09Z</cp:lastPrinted>
  <dcterms:created xsi:type="dcterms:W3CDTF">2020-10-29T06:42:57Z</dcterms:created>
  <dcterms:modified xsi:type="dcterms:W3CDTF">2022-12-07T15:35:40Z</dcterms:modified>
</cp:coreProperties>
</file>